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8800" windowHeight="17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F38" i="1"/>
  <c r="F39" i="1"/>
  <c r="F40" i="1"/>
  <c r="F41" i="1"/>
  <c r="F42" i="1"/>
  <c r="M42" i="1"/>
  <c r="F43" i="1"/>
  <c r="M43" i="1"/>
  <c r="F44" i="1"/>
  <c r="M44" i="1"/>
  <c r="F45" i="1"/>
  <c r="M45" i="1"/>
  <c r="F46" i="1"/>
  <c r="M46" i="1"/>
  <c r="F47" i="1"/>
  <c r="M47" i="1"/>
  <c r="F48" i="1"/>
  <c r="M48" i="1"/>
  <c r="F49" i="1"/>
  <c r="M49" i="1"/>
  <c r="F50" i="1"/>
  <c r="M50" i="1"/>
  <c r="F51" i="1"/>
  <c r="M51" i="1"/>
  <c r="F52" i="1"/>
  <c r="M52" i="1"/>
  <c r="F53" i="1"/>
  <c r="M53" i="1"/>
  <c r="F54" i="1"/>
  <c r="M54" i="1"/>
  <c r="F55" i="1"/>
  <c r="M55" i="1"/>
  <c r="F56" i="1"/>
  <c r="F57" i="1"/>
  <c r="F58" i="1"/>
  <c r="F59" i="1"/>
  <c r="F60" i="1"/>
  <c r="H58" i="1"/>
</calcChain>
</file>

<file path=xl/sharedStrings.xml><?xml version="1.0" encoding="utf-8"?>
<sst xmlns="http://schemas.openxmlformats.org/spreadsheetml/2006/main" count="262" uniqueCount="129">
  <si>
    <t>FireworkTools.com</t>
  </si>
  <si>
    <t>Chemical and Tooling Pricelist</t>
  </si>
  <si>
    <t>Item</t>
  </si>
  <si>
    <t>Description</t>
  </si>
  <si>
    <t>Price</t>
  </si>
  <si>
    <t>Quantity</t>
  </si>
  <si>
    <t>Amount Desired</t>
  </si>
  <si>
    <t>Chemicals</t>
  </si>
  <si>
    <t>1 LB</t>
  </si>
  <si>
    <t>10 LB</t>
  </si>
  <si>
    <t>Dechlorane</t>
  </si>
  <si>
    <t>5 LB</t>
  </si>
  <si>
    <t>Potassium Nitrate</t>
  </si>
  <si>
    <t>50 LB</t>
  </si>
  <si>
    <t xml:space="preserve">Strontium Carbonate </t>
  </si>
  <si>
    <t>Sulfur</t>
  </si>
  <si>
    <t>25 LB</t>
  </si>
  <si>
    <t>Please enter desired quantity into the "amount desired" column and email spreadsheet to</t>
  </si>
  <si>
    <t>Hunter Barrera</t>
  </si>
  <si>
    <t>858-245-1004</t>
  </si>
  <si>
    <t>4 oz BP coreburner rocket tooling</t>
  </si>
  <si>
    <t>Paper tube cutter</t>
  </si>
  <si>
    <t>Paper tube cutter replacement blade</t>
  </si>
  <si>
    <t>1/4" star pump</t>
  </si>
  <si>
    <t>3/8" star pump</t>
  </si>
  <si>
    <t>3/4" star pump w/ depth hole</t>
  </si>
  <si>
    <t>1/2" star pump w/ depth hole</t>
  </si>
  <si>
    <t>1" star pump w/ depth hole</t>
  </si>
  <si>
    <t>1/2" cavity pump</t>
  </si>
  <si>
    <t>3/4" cavity pump</t>
  </si>
  <si>
    <t>3/4" round shot crossette pump</t>
  </si>
  <si>
    <t>1" cavity pump</t>
  </si>
  <si>
    <t>1" crossette pump</t>
  </si>
  <si>
    <t>star pump set w/ depth holes</t>
  </si>
  <si>
    <t>cavity pump set</t>
  </si>
  <si>
    <t>Tooling</t>
  </si>
  <si>
    <t>1/4" spolette rammer</t>
  </si>
  <si>
    <t>5/16" spolette rammer</t>
  </si>
  <si>
    <t>3/8" go getter tooling</t>
  </si>
  <si>
    <t>1/2" go getter tooling</t>
  </si>
  <si>
    <t>1 LB BP coreburner rocket tooling</t>
  </si>
  <si>
    <t>3-in-1 1.75" comet pump</t>
  </si>
  <si>
    <t>Note: "New Product"s may not have pictures available. If details are desired, please inquire via email</t>
  </si>
  <si>
    <t>3/8" spolette rammer</t>
  </si>
  <si>
    <t>Western Winter Blast 2014</t>
  </si>
  <si>
    <t>spolette rammer set</t>
  </si>
  <si>
    <t>1/4" star plate</t>
  </si>
  <si>
    <t>3/8" star plate</t>
  </si>
  <si>
    <t>1/2" star plate</t>
  </si>
  <si>
    <t>Cost</t>
  </si>
  <si>
    <t>Total cost =</t>
  </si>
  <si>
    <t>Barium Sulfate</t>
  </si>
  <si>
    <t>Whiting grade</t>
  </si>
  <si>
    <t>Bismuth Trioxide</t>
  </si>
  <si>
    <t>Charcoal</t>
  </si>
  <si>
    <t>Calcium Carbonate</t>
  </si>
  <si>
    <t>Glow Powder</t>
  </si>
  <si>
    <t>4 OZ</t>
  </si>
  <si>
    <t>Vinsol Resin</t>
  </si>
  <si>
    <t>Copper Chloride</t>
  </si>
  <si>
    <t>Terepthalic Acid</t>
  </si>
  <si>
    <t>Sodium Oxalate</t>
  </si>
  <si>
    <t>Lactose</t>
  </si>
  <si>
    <t>Yellow Smoke Dye</t>
  </si>
  <si>
    <t>Sodium Sulfate</t>
  </si>
  <si>
    <t>Phenolic Resin</t>
  </si>
  <si>
    <t>Barium Carbonate</t>
  </si>
  <si>
    <t>Bentonite Clay</t>
  </si>
  <si>
    <t>Dextrin</t>
  </si>
  <si>
    <t>Red Iron Oxide</t>
  </si>
  <si>
    <t>Manganese Dioxide</t>
  </si>
  <si>
    <t>Sodium Nitrate</t>
  </si>
  <si>
    <t>Barium Nitrate</t>
  </si>
  <si>
    <t>Copper Oxide</t>
  </si>
  <si>
    <t>Strontium Nitrate</t>
  </si>
  <si>
    <t>Realgar</t>
  </si>
  <si>
    <t>Orpiment</t>
  </si>
  <si>
    <t>Potassium Benzoate</t>
  </si>
  <si>
    <t>Sodium Benzoate</t>
  </si>
  <si>
    <t>Lab grade- in lab bottle</t>
  </si>
  <si>
    <t>High purity domestic</t>
  </si>
  <si>
    <t>325 mesh</t>
  </si>
  <si>
    <t>99.9% purity, 3 micron</t>
  </si>
  <si>
    <t>Lump, mesquite, for stars only</t>
  </si>
  <si>
    <t>Pine, rough ground (1/2" and under)</t>
  </si>
  <si>
    <t>Red alder- super fast for BP</t>
  </si>
  <si>
    <t xml:space="preserve"> Crystalline, hydride</t>
  </si>
  <si>
    <t>Dechlorane Plus 25. HCB substitute</t>
  </si>
  <si>
    <t>Yellow</t>
  </si>
  <si>
    <t>Zinc glow powder</t>
  </si>
  <si>
    <t>Domestic</t>
  </si>
  <si>
    <t>Rocketry use</t>
  </si>
  <si>
    <t>South American, rough powder</t>
  </si>
  <si>
    <t>South American, 2" rocks and smaller</t>
  </si>
  <si>
    <t>Lump, DuPont</t>
  </si>
  <si>
    <t>4 mesh and clumps. Needs to be milled.</t>
  </si>
  <si>
    <t>Haifa technical grade, 12 mesh</t>
  </si>
  <si>
    <t>Spanish</t>
  </si>
  <si>
    <t>Powder, food grade</t>
  </si>
  <si>
    <t>Granular</t>
  </si>
  <si>
    <t>Fine powder</t>
  </si>
  <si>
    <t>Crystalline, Spectrum brand</t>
  </si>
  <si>
    <t>Powder</t>
  </si>
  <si>
    <t>DuPont Brand</t>
  </si>
  <si>
    <t>Domestic high purity</t>
  </si>
  <si>
    <t>Flash additive/smoke chemical</t>
  </si>
  <si>
    <t>Red gum substitute / superior binder</t>
  </si>
  <si>
    <t>Red gum substitute /superior binder</t>
  </si>
  <si>
    <t>Azzo yellow</t>
  </si>
  <si>
    <t>Hunter@Barrera.com</t>
  </si>
  <si>
    <t>Hunter@Barrera.com along with your name and phone number to reserve your order</t>
  </si>
  <si>
    <t>Other Supplies</t>
  </si>
  <si>
    <t>Total Cost =</t>
  </si>
  <si>
    <t>Descrition</t>
  </si>
  <si>
    <t>Specialty Report Tubes</t>
  </si>
  <si>
    <t>See on website</t>
  </si>
  <si>
    <t>New item</t>
  </si>
  <si>
    <t>3 LB Rocket Tube, 10 CT</t>
  </si>
  <si>
    <t>4 oz Rocket Tube, 20 CT</t>
  </si>
  <si>
    <t>1.75" X 5/16" Spolette tube, 50 CT</t>
  </si>
  <si>
    <t>2.75" X 5/16" Spolette tube, 20 CT</t>
  </si>
  <si>
    <t>3/8" ID X 6" Tube, 10 CT</t>
  </si>
  <si>
    <t>800 FT 1/8" Perchlorate Visco Fuse</t>
  </si>
  <si>
    <t>50 M (160 ft.) 5-Strand Perchlorate Quickmatch 1.4G</t>
  </si>
  <si>
    <t>Case (30 rolls) 5-Strand Perchlorate Quickmatch 1.4G</t>
  </si>
  <si>
    <t>Order Total</t>
  </si>
  <si>
    <t>25 M (80 ft.) Kingshine Time Fuse 1.4G</t>
  </si>
  <si>
    <t>1 Case (50 rolls) Kingshine Time Fuse 1.4G</t>
  </si>
  <si>
    <t>Convention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</si>
</sst>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7" x14ac:knownFonts="1">
    <font>
      <sz val="12"/>
      <color theme="1"/>
      <name val="Calibri"/>
      <family val="2"/>
      <scheme val="minor"/>
    </font>
    <font>
      <sz val="2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4">
    <border>
      <left/>
      <right/>
      <top/>
      <bottom/>
      <diagonal/>
    </border>
    <border>
      <left style="thin">
        <color rgb="FFFABF8F"/>
      </left>
      <right/>
      <top style="thin">
        <color rgb="FFFABF8F"/>
      </top>
      <bottom style="thin">
        <color rgb="FFFABF8F"/>
      </bottom>
      <diagonal/>
    </border>
    <border>
      <left/>
      <right/>
      <top style="thin">
        <color rgb="FFFABF8F"/>
      </top>
      <bottom style="thin">
        <color rgb="FFFABF8F"/>
      </bottom>
      <diagonal/>
    </border>
    <border>
      <left/>
      <right style="thin">
        <color rgb="FFFABF8F"/>
      </right>
      <top style="thin">
        <color rgb="FFFABF8F"/>
      </top>
      <bottom style="thin">
        <color rgb="FFFABF8F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6" fontId="0" fillId="0" borderId="0" xfId="0" applyNumberFormat="1"/>
    <xf numFmtId="6" fontId="0" fillId="0" borderId="0" xfId="0" applyNumberFormat="1" applyBorder="1"/>
    <xf numFmtId="0" fontId="2" fillId="0" borderId="0" xfId="3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3" applyAlignment="1">
      <alignment horizontal="center"/>
    </xf>
    <xf numFmtId="0" fontId="2" fillId="0" borderId="0" xfId="3" applyBorder="1"/>
    <xf numFmtId="0" fontId="1" fillId="0" borderId="0" xfId="0" applyFont="1"/>
    <xf numFmtId="164" fontId="0" fillId="0" borderId="0" xfId="0" applyNumberFormat="1"/>
    <xf numFmtId="0" fontId="0" fillId="0" borderId="0" xfId="0" applyNumberFormat="1" applyBorder="1"/>
    <xf numFmtId="0" fontId="0" fillId="0" borderId="0" xfId="0" applyNumberFormat="1"/>
    <xf numFmtId="0" fontId="0" fillId="0" borderId="1" xfId="0" applyBorder="1"/>
    <xf numFmtId="0" fontId="4" fillId="2" borderId="0" xfId="0" applyFont="1" applyFill="1" applyBorder="1"/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 applyBorder="1"/>
    <xf numFmtId="164" fontId="4" fillId="2" borderId="0" xfId="0" applyNumberFormat="1" applyFont="1" applyFill="1" applyBorder="1"/>
    <xf numFmtId="164" fontId="0" fillId="0" borderId="3" xfId="0" applyNumberFormat="1" applyBorder="1"/>
    <xf numFmtId="6" fontId="1" fillId="0" borderId="0" xfId="0" applyNumberFormat="1" applyFont="1"/>
    <xf numFmtId="6" fontId="5" fillId="0" borderId="0" xfId="0" applyNumberFormat="1" applyFont="1"/>
    <xf numFmtId="3" fontId="0" fillId="0" borderId="0" xfId="0" applyNumberForma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/>
    <cellStyle name="Normal" xfId="0" builtinId="0"/>
  </cellStyles>
  <dxfs count="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0" formatCode="&quot;$&quot;#,##0_);[Red]\(&quot;$&quot;#,##0\)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9:F60" totalsRowShown="0">
  <autoFilter ref="A9:F60"/>
  <sortState ref="A10:F58">
    <sortCondition ref="A9:A58"/>
  </sortState>
  <tableColumns count="6">
    <tableColumn id="1" name="Item"/>
    <tableColumn id="2" name="Description"/>
    <tableColumn id="3" name="Price" dataDxfId="1"/>
    <tableColumn id="4" name="Quantity"/>
    <tableColumn id="5" name="Amount Desired"/>
    <tableColumn id="6" name="Cost" dataDxfId="0">
      <calculatedColumnFormula>Table2[[#This Row],[Price]]*Table2[[#This Row],[Amount Desired]]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3" name="Table24" displayName="Table24" ref="H9:M36" totalsRowShown="0">
  <autoFilter ref="H9:M36"/>
  <tableColumns count="6">
    <tableColumn id="1" name="Item"/>
    <tableColumn id="2" name="Description"/>
    <tableColumn id="3" name="Price"/>
    <tableColumn id="4" name="Quantity"/>
    <tableColumn id="5" name="Amount Desired" dataDxfId="5">
      <calculatedColumnFormula>#REF!</calculatedColumnFormula>
    </tableColumn>
    <tableColumn id="6" name="Cost" dataDxfId="4">
      <calculatedColumnFormula>Table24[[#This Row],[Price]]*Table24[[#This Row],[Quantity]]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H41:M55" totalsRowShown="0">
  <autoFilter ref="H41:M55"/>
  <tableColumns count="6">
    <tableColumn id="1" name="Item"/>
    <tableColumn id="7" name="Descrition"/>
    <tableColumn id="8" name="Price" dataDxfId="3"/>
    <tableColumn id="9" name="Quantity"/>
    <tableColumn id="10" name="Amount Desired"/>
    <tableColumn id="11" name="Cost" dataDxfId="2">
      <calculatedColumnFormula>Table4[[#This Row],[Price]]*Table4[[#This Row],[Amount Desired]]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H57:H58" totalsRowShown="0">
  <autoFilter ref="H57:H58"/>
  <tableColumns count="1">
    <tableColumn id="1" name="Order Total">
      <calculatedColumnFormula>SUM(F60+M55+M36)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://fireworktools.com/collections/specialty-pumps-1/products/1in-cavity-pump" TargetMode="External"/><Relationship Id="rId21" Type="http://schemas.openxmlformats.org/officeDocument/2006/relationships/hyperlink" Target="http://fireworktools.com/collections/specialty-pumps/products/1in-round-shot-crosette-pump" TargetMode="External"/><Relationship Id="rId22" Type="http://schemas.openxmlformats.org/officeDocument/2006/relationships/hyperlink" Target="http://fireworktools.com/collections/specialty-pumps/products/1in-star-pump-with-depth-hole" TargetMode="External"/><Relationship Id="rId23" Type="http://schemas.openxmlformats.org/officeDocument/2006/relationships/hyperlink" Target="http://fireworktools.com/collections/specialty-pumps-1/products/3-4in-round-shot-crosette-pump" TargetMode="External"/><Relationship Id="rId24" Type="http://schemas.openxmlformats.org/officeDocument/2006/relationships/hyperlink" Target="http://fireworktools.com/collections/specialty-pumps-1/products/3-4in-cavity-pump" TargetMode="External"/><Relationship Id="rId25" Type="http://schemas.openxmlformats.org/officeDocument/2006/relationships/hyperlink" Target="http://fireworktools.com/collections/specialty-pumps/products/3-4in-star-pump-with-depth-hole" TargetMode="External"/><Relationship Id="rId26" Type="http://schemas.openxmlformats.org/officeDocument/2006/relationships/hyperlink" Target="http://fireworktools.com/collections/specialty-pumps-1/products/1-2in-cavity-pump" TargetMode="External"/><Relationship Id="rId27" Type="http://schemas.openxmlformats.org/officeDocument/2006/relationships/hyperlink" Target="http://fireworktools.com/collections/specialty-pumps/products/1-2in-star-pump-with-depth-hole" TargetMode="External"/><Relationship Id="rId28" Type="http://schemas.openxmlformats.org/officeDocument/2006/relationships/hyperlink" Target="http://fireworktools.com/collections/specialty-pumps/products/3-8in-star-pump" TargetMode="External"/><Relationship Id="rId29" Type="http://schemas.openxmlformats.org/officeDocument/2006/relationships/hyperlink" Target="http://fireworktools.com/collections/specialty-pumps/products/1-4in-star-pump" TargetMode="External"/><Relationship Id="rId1" Type="http://schemas.openxmlformats.org/officeDocument/2006/relationships/hyperlink" Target="mailto:Hunter@Barrera.com" TargetMode="External"/><Relationship Id="rId2" Type="http://schemas.openxmlformats.org/officeDocument/2006/relationships/hyperlink" Target="http://fireworktools.com/collections/fuse/products/fuse-160ft-quickmatch" TargetMode="External"/><Relationship Id="rId3" Type="http://schemas.openxmlformats.org/officeDocument/2006/relationships/hyperlink" Target="http://fireworktools.com/collections/fuse/products/fuse-premium-precision-timing" TargetMode="External"/><Relationship Id="rId4" Type="http://schemas.openxmlformats.org/officeDocument/2006/relationships/hyperlink" Target="http://fireworktools.com/collections/fuse/products/fuse-800ft-premium-perchlorate-visco" TargetMode="External"/><Relationship Id="rId5" Type="http://schemas.openxmlformats.org/officeDocument/2006/relationships/hyperlink" Target="http://fireworktools.com/collections/tubes/products/3-8-id-x-6-tube-10-ct" TargetMode="External"/><Relationship Id="rId30" Type="http://schemas.openxmlformats.org/officeDocument/2006/relationships/hyperlink" Target="http://fireworktools.com/collections/cutting-tools/products/tube-cutter-replacement-blade" TargetMode="External"/><Relationship Id="rId31" Type="http://schemas.openxmlformats.org/officeDocument/2006/relationships/hyperlink" Target="http://fireworktools.com/collections/cutting-tools/products/tube-cutter" TargetMode="External"/><Relationship Id="rId32" Type="http://schemas.openxmlformats.org/officeDocument/2006/relationships/hyperlink" Target="http://fireworktools.com/collections/specialty-pumps-1/products/cavity-pump-set" TargetMode="External"/><Relationship Id="rId9" Type="http://schemas.openxmlformats.org/officeDocument/2006/relationships/hyperlink" Target="http://fireworktools.com/collections/tubes/products/4oz-rocket-tube-20-ct" TargetMode="External"/><Relationship Id="rId6" Type="http://schemas.openxmlformats.org/officeDocument/2006/relationships/hyperlink" Target="http://fireworktools.com/collections/tubes/products/2-75-x-5-16-spolette-tubes-20-ct" TargetMode="External"/><Relationship Id="rId7" Type="http://schemas.openxmlformats.org/officeDocument/2006/relationships/hyperlink" Target="http://fireworktools.com/collections/tubes/products/1-75-x-5-16-id-spolette-tubes-50-ct" TargetMode="External"/><Relationship Id="rId8" Type="http://schemas.openxmlformats.org/officeDocument/2006/relationships/hyperlink" Target="http://fireworktools.com/collections/tubes/products/3-lb-rocket-tube-10-ct" TargetMode="External"/><Relationship Id="rId33" Type="http://schemas.openxmlformats.org/officeDocument/2006/relationships/hyperlink" Target="http://fireworktools.com/collections/specialty-pumps/products/star-pump-set-with-depth-holes" TargetMode="External"/><Relationship Id="rId34" Type="http://schemas.openxmlformats.org/officeDocument/2006/relationships/hyperlink" Target="http://fireworktools.com/collections/rocket-tooling/products/1-lb-coreburner-rocket-tooling" TargetMode="External"/><Relationship Id="rId35" Type="http://schemas.openxmlformats.org/officeDocument/2006/relationships/hyperlink" Target="http://fireworktools.com/collections/rocket-tooling/products/4oz-coreburner-rocket-tooling-set" TargetMode="External"/><Relationship Id="rId36" Type="http://schemas.openxmlformats.org/officeDocument/2006/relationships/table" Target="../tables/table1.xml"/><Relationship Id="rId10" Type="http://schemas.openxmlformats.org/officeDocument/2006/relationships/hyperlink" Target="http://fireworktools.com/collections/tubes/products/specialty-report-tubes" TargetMode="External"/><Relationship Id="rId11" Type="http://schemas.openxmlformats.org/officeDocument/2006/relationships/hyperlink" Target="http://fireworktools.com/collections/tubes/products/specialty-report-tubes" TargetMode="External"/><Relationship Id="rId12" Type="http://schemas.openxmlformats.org/officeDocument/2006/relationships/hyperlink" Target="http://fireworktools.com/collections/tubes/products/specialty-report-tubes" TargetMode="External"/><Relationship Id="rId13" Type="http://schemas.openxmlformats.org/officeDocument/2006/relationships/hyperlink" Target="http://fireworktools.com/collections/spolettes/products/spolette-rammer-set" TargetMode="External"/><Relationship Id="rId14" Type="http://schemas.openxmlformats.org/officeDocument/2006/relationships/hyperlink" Target="http://fireworktools.com/collections/spolettes/products/3-8-steel-spolette-rammer" TargetMode="External"/><Relationship Id="rId15" Type="http://schemas.openxmlformats.org/officeDocument/2006/relationships/hyperlink" Target="http://fireworktools.com/collections/spolettes/products/5-16in-steel-spolette-rammer" TargetMode="External"/><Relationship Id="rId16" Type="http://schemas.openxmlformats.org/officeDocument/2006/relationships/hyperlink" Target="http://fireworktools.com/collections/spolettes/products/1-4in-steel-spolette-rammer" TargetMode="External"/><Relationship Id="rId17" Type="http://schemas.openxmlformats.org/officeDocument/2006/relationships/hyperlink" Target="http://fireworktools.com/collections/go-getters/products/1-2in-go-getter-tooling-set" TargetMode="External"/><Relationship Id="rId18" Type="http://schemas.openxmlformats.org/officeDocument/2006/relationships/hyperlink" Target="http://fireworktools.com/collections/go-getters/products/3-8-go-getter" TargetMode="External"/><Relationship Id="rId19" Type="http://schemas.openxmlformats.org/officeDocument/2006/relationships/hyperlink" Target="http://fireworktools.com/collections/specialty-pumps-1/products/3-in-1-1-75-comet-pump" TargetMode="External"/><Relationship Id="rId37" Type="http://schemas.openxmlformats.org/officeDocument/2006/relationships/table" Target="../tables/table2.xml"/><Relationship Id="rId38" Type="http://schemas.openxmlformats.org/officeDocument/2006/relationships/table" Target="../tables/table3.xml"/><Relationship Id="rId39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topLeftCell="A6" workbookViewId="0">
      <selection activeCell="L27" sqref="L27"/>
    </sheetView>
  </sheetViews>
  <sheetFormatPr baseColWidth="10" defaultRowHeight="15" x14ac:dyDescent="0"/>
  <cols>
    <col min="1" max="1" width="24" bestFit="1" customWidth="1"/>
    <col min="2" max="2" width="33.6640625" bestFit="1" customWidth="1"/>
    <col min="3" max="3" width="8" bestFit="1" customWidth="1"/>
    <col min="4" max="4" width="10.33203125" customWidth="1"/>
    <col min="5" max="5" width="17.5" bestFit="1" customWidth="1"/>
    <col min="6" max="6" width="7.5" bestFit="1" customWidth="1"/>
    <col min="7" max="7" width="8" customWidth="1"/>
    <col min="8" max="8" width="44.1640625" bestFit="1" customWidth="1"/>
    <col min="9" max="9" width="15.33203125" customWidth="1"/>
    <col min="10" max="10" width="9.33203125" bestFit="1" customWidth="1"/>
    <col min="11" max="11" width="11.33203125" bestFit="1" customWidth="1"/>
    <col min="12" max="12" width="17.5" bestFit="1" customWidth="1"/>
    <col min="13" max="13" width="7.5" bestFit="1" customWidth="1"/>
  </cols>
  <sheetData>
    <row r="1" spans="1:13" ht="25">
      <c r="B1" s="6" t="s">
        <v>0</v>
      </c>
    </row>
    <row r="2" spans="1:13">
      <c r="B2" s="5" t="s">
        <v>1</v>
      </c>
    </row>
    <row r="3" spans="1:13">
      <c r="B3" s="5" t="s">
        <v>44</v>
      </c>
      <c r="D3" t="s">
        <v>17</v>
      </c>
    </row>
    <row r="4" spans="1:13">
      <c r="B4" s="5" t="s">
        <v>18</v>
      </c>
      <c r="D4" t="s">
        <v>110</v>
      </c>
    </row>
    <row r="5" spans="1:13">
      <c r="B5" s="5" t="s">
        <v>19</v>
      </c>
    </row>
    <row r="6" spans="1:13">
      <c r="B6" s="7" t="s">
        <v>109</v>
      </c>
      <c r="D6" t="s">
        <v>42</v>
      </c>
    </row>
    <row r="7" spans="1:13">
      <c r="B7" s="4"/>
    </row>
    <row r="8" spans="1:13" ht="25">
      <c r="B8" s="9" t="s">
        <v>7</v>
      </c>
      <c r="I8" s="9" t="s">
        <v>35</v>
      </c>
    </row>
    <row r="9" spans="1:13">
      <c r="A9" t="s">
        <v>2</v>
      </c>
      <c r="B9" t="s">
        <v>3</v>
      </c>
      <c r="C9" t="s">
        <v>4</v>
      </c>
      <c r="D9" t="s">
        <v>5</v>
      </c>
      <c r="E9" t="s">
        <v>6</v>
      </c>
      <c r="F9" t="s">
        <v>49</v>
      </c>
      <c r="H9" t="s">
        <v>2</v>
      </c>
      <c r="I9" t="s">
        <v>3</v>
      </c>
      <c r="J9" t="s">
        <v>4</v>
      </c>
      <c r="K9" t="s">
        <v>5</v>
      </c>
      <c r="L9" t="s">
        <v>6</v>
      </c>
      <c r="M9" t="s">
        <v>49</v>
      </c>
    </row>
    <row r="10" spans="1:13">
      <c r="A10" s="13" t="s">
        <v>66</v>
      </c>
      <c r="B10" s="15" t="s">
        <v>52</v>
      </c>
      <c r="C10" s="16">
        <v>3</v>
      </c>
      <c r="D10" s="15" t="s">
        <v>8</v>
      </c>
      <c r="E10" s="15"/>
      <c r="F10" s="19">
        <f>Table2[[#This Row],[Price]]*Table2[[#This Row],[Amount Desired]]</f>
        <v>0</v>
      </c>
      <c r="H10" s="1" t="s">
        <v>20</v>
      </c>
      <c r="I10" s="8" t="s">
        <v>115</v>
      </c>
      <c r="J10" s="3">
        <v>75</v>
      </c>
      <c r="K10" s="1">
        <v>1</v>
      </c>
      <c r="L10" s="12"/>
      <c r="M10" s="10">
        <f>Table24[[#This Row],[Price]]*Table24[[#This Row],[Amount Desired]]</f>
        <v>0</v>
      </c>
    </row>
    <row r="11" spans="1:13">
      <c r="A11" t="s">
        <v>72</v>
      </c>
      <c r="B11" t="s">
        <v>79</v>
      </c>
      <c r="C11" s="10">
        <v>6</v>
      </c>
      <c r="D11" t="s">
        <v>8</v>
      </c>
      <c r="F11" s="10">
        <f>Table2[[#This Row],[Price]]*Table2[[#This Row],[Amount Desired]]</f>
        <v>0</v>
      </c>
      <c r="H11" t="s">
        <v>40</v>
      </c>
      <c r="I11" s="4" t="s">
        <v>115</v>
      </c>
      <c r="J11" s="2">
        <v>85</v>
      </c>
      <c r="K11">
        <v>1</v>
      </c>
      <c r="L11" s="11"/>
      <c r="M11" s="10">
        <f>Table24[[#This Row],[Price]]*Table24[[#This Row],[Amount Desired]]</f>
        <v>0</v>
      </c>
    </row>
    <row r="12" spans="1:13">
      <c r="A12" t="s">
        <v>51</v>
      </c>
      <c r="B12" t="s">
        <v>80</v>
      </c>
      <c r="C12" s="10">
        <v>3.5</v>
      </c>
      <c r="D12" t="s">
        <v>8</v>
      </c>
      <c r="F12" s="10">
        <f>Table2[[#This Row],[Price]]*Table2[[#This Row],[Amount Desired]]</f>
        <v>0</v>
      </c>
      <c r="H12" t="s">
        <v>33</v>
      </c>
      <c r="I12" s="4" t="s">
        <v>115</v>
      </c>
      <c r="J12" s="2">
        <v>90</v>
      </c>
      <c r="K12">
        <v>5</v>
      </c>
      <c r="L12" s="12"/>
      <c r="M12" s="10">
        <f>Table24[[#This Row],[Price]]*Table24[[#This Row],[Amount Desired]]</f>
        <v>0</v>
      </c>
    </row>
    <row r="13" spans="1:13">
      <c r="A13" t="s">
        <v>67</v>
      </c>
      <c r="B13" t="s">
        <v>81</v>
      </c>
      <c r="C13" s="10">
        <v>1.5</v>
      </c>
      <c r="D13" t="s">
        <v>8</v>
      </c>
      <c r="F13" s="10">
        <f>Table2[[#This Row],[Price]]*Table2[[#This Row],[Amount Desired]]</f>
        <v>0</v>
      </c>
      <c r="H13" t="s">
        <v>34</v>
      </c>
      <c r="I13" s="4" t="s">
        <v>115</v>
      </c>
      <c r="J13" s="2">
        <v>85</v>
      </c>
      <c r="K13">
        <v>3</v>
      </c>
      <c r="L13" s="12"/>
      <c r="M13" s="10">
        <f>Table24[[#This Row],[Price]]*Table24[[#This Row],[Amount Desired]]</f>
        <v>0</v>
      </c>
    </row>
    <row r="14" spans="1:13">
      <c r="A14" t="s">
        <v>67</v>
      </c>
      <c r="B14" t="s">
        <v>81</v>
      </c>
      <c r="C14" s="10">
        <v>10</v>
      </c>
      <c r="D14" t="s">
        <v>9</v>
      </c>
      <c r="F14" s="10">
        <f>Table2[[#This Row],[Price]]*Table2[[#This Row],[Amount Desired]]</f>
        <v>0</v>
      </c>
      <c r="H14" t="s">
        <v>21</v>
      </c>
      <c r="I14" s="4" t="s">
        <v>115</v>
      </c>
      <c r="J14" s="2">
        <v>45</v>
      </c>
      <c r="K14">
        <v>1</v>
      </c>
      <c r="L14" s="12"/>
      <c r="M14" s="10">
        <f>Table24[[#This Row],[Price]]*Table24[[#This Row],[Amount Desired]]</f>
        <v>0</v>
      </c>
    </row>
    <row r="15" spans="1:13">
      <c r="A15" t="s">
        <v>53</v>
      </c>
      <c r="B15" t="s">
        <v>82</v>
      </c>
      <c r="C15" s="10">
        <v>28</v>
      </c>
      <c r="D15" t="s">
        <v>8</v>
      </c>
      <c r="F15" s="10">
        <f>Table2[[#This Row],[Price]]*Table2[[#This Row],[Amount Desired]]</f>
        <v>0</v>
      </c>
      <c r="H15" t="s">
        <v>22</v>
      </c>
      <c r="I15" s="4" t="s">
        <v>115</v>
      </c>
      <c r="J15" s="2">
        <v>4</v>
      </c>
      <c r="K15">
        <v>1</v>
      </c>
      <c r="L15" s="12"/>
      <c r="M15" s="10">
        <f>Table24[[#This Row],[Price]]*Table24[[#This Row],[Amount Desired]]</f>
        <v>0</v>
      </c>
    </row>
    <row r="16" spans="1:13">
      <c r="A16" t="s">
        <v>55</v>
      </c>
      <c r="B16" t="s">
        <v>52</v>
      </c>
      <c r="C16" s="10">
        <v>2.5</v>
      </c>
      <c r="D16" t="s">
        <v>8</v>
      </c>
      <c r="F16" s="10">
        <f>Table2[[#This Row],[Price]]*Table2[[#This Row],[Amount Desired]]</f>
        <v>0</v>
      </c>
      <c r="H16" t="s">
        <v>23</v>
      </c>
      <c r="I16" s="4" t="s">
        <v>115</v>
      </c>
      <c r="J16" s="2">
        <v>11</v>
      </c>
      <c r="K16">
        <v>1</v>
      </c>
      <c r="L16" s="12"/>
      <c r="M16" s="10">
        <f>Table24[[#This Row],[Price]]*Table24[[#This Row],[Amount Desired]]</f>
        <v>0</v>
      </c>
    </row>
    <row r="17" spans="1:13">
      <c r="A17" t="s">
        <v>54</v>
      </c>
      <c r="B17" t="s">
        <v>83</v>
      </c>
      <c r="C17" s="10">
        <v>15</v>
      </c>
      <c r="D17" t="s">
        <v>9</v>
      </c>
      <c r="F17" s="10">
        <f>Table2[[#This Row],[Price]]*Table2[[#This Row],[Amount Desired]]</f>
        <v>0</v>
      </c>
      <c r="H17" t="s">
        <v>24</v>
      </c>
      <c r="I17" s="4" t="s">
        <v>115</v>
      </c>
      <c r="J17" s="2">
        <v>15</v>
      </c>
      <c r="K17">
        <v>1</v>
      </c>
      <c r="L17" s="12"/>
      <c r="M17" s="10">
        <f>Table24[[#This Row],[Price]]*Table24[[#This Row],[Amount Desired]]</f>
        <v>0</v>
      </c>
    </row>
    <row r="18" spans="1:13">
      <c r="A18" t="s">
        <v>54</v>
      </c>
      <c r="B18" t="s">
        <v>84</v>
      </c>
      <c r="C18" s="10">
        <v>5</v>
      </c>
      <c r="D18" t="s">
        <v>8</v>
      </c>
      <c r="F18" s="10">
        <f>Table2[[#This Row],[Price]]*Table2[[#This Row],[Amount Desired]]</f>
        <v>0</v>
      </c>
      <c r="H18" t="s">
        <v>26</v>
      </c>
      <c r="I18" s="4" t="s">
        <v>115</v>
      </c>
      <c r="J18" s="2">
        <v>22</v>
      </c>
      <c r="K18">
        <v>1</v>
      </c>
      <c r="L18" s="12"/>
      <c r="M18" s="10">
        <f>Table24[[#This Row],[Price]]*Table24[[#This Row],[Amount Desired]]</f>
        <v>0</v>
      </c>
    </row>
    <row r="19" spans="1:13">
      <c r="A19" t="s">
        <v>54</v>
      </c>
      <c r="B19" t="s">
        <v>85</v>
      </c>
      <c r="C19" s="10">
        <v>6</v>
      </c>
      <c r="D19" t="s">
        <v>8</v>
      </c>
      <c r="F19" s="10">
        <f>Table2[[#This Row],[Price]]*Table2[[#This Row],[Amount Desired]]</f>
        <v>0</v>
      </c>
      <c r="H19" t="s">
        <v>28</v>
      </c>
      <c r="I19" s="4" t="s">
        <v>115</v>
      </c>
      <c r="J19" s="2">
        <v>25</v>
      </c>
      <c r="K19">
        <v>1</v>
      </c>
      <c r="L19" s="12"/>
      <c r="M19" s="10">
        <f>Table24[[#This Row],[Price]]*Table24[[#This Row],[Amount Desired]]</f>
        <v>0</v>
      </c>
    </row>
    <row r="20" spans="1:13">
      <c r="A20" t="s">
        <v>59</v>
      </c>
      <c r="B20" s="1" t="s">
        <v>86</v>
      </c>
      <c r="C20" s="17">
        <v>10</v>
      </c>
      <c r="D20" s="1" t="s">
        <v>8</v>
      </c>
      <c r="E20" s="1"/>
      <c r="F20" s="17">
        <f>Table2[[#This Row],[Price]]*Table2[[#This Row],[Amount Desired]]</f>
        <v>0</v>
      </c>
      <c r="H20" t="s">
        <v>25</v>
      </c>
      <c r="I20" s="4" t="s">
        <v>115</v>
      </c>
      <c r="J20" s="2">
        <v>25</v>
      </c>
      <c r="K20">
        <v>1</v>
      </c>
      <c r="L20" s="12"/>
      <c r="M20" s="10">
        <f>Table24[[#This Row],[Price]]*Table24[[#This Row],[Amount Desired]]</f>
        <v>0</v>
      </c>
    </row>
    <row r="21" spans="1:13">
      <c r="A21" t="s">
        <v>73</v>
      </c>
      <c r="B21" t="s">
        <v>79</v>
      </c>
      <c r="C21" s="10">
        <v>8</v>
      </c>
      <c r="D21" t="s">
        <v>8</v>
      </c>
      <c r="F21" s="10">
        <f>Table2[[#This Row],[Price]]*Table2[[#This Row],[Amount Desired]]</f>
        <v>0</v>
      </c>
      <c r="H21" t="s">
        <v>29</v>
      </c>
      <c r="I21" s="4" t="s">
        <v>115</v>
      </c>
      <c r="J21" s="2">
        <v>31</v>
      </c>
      <c r="K21">
        <v>1</v>
      </c>
      <c r="L21" s="12"/>
      <c r="M21" s="10">
        <f>Table24[[#This Row],[Price]]*Table24[[#This Row],[Amount Desired]]</f>
        <v>0</v>
      </c>
    </row>
    <row r="22" spans="1:13">
      <c r="A22" t="s">
        <v>10</v>
      </c>
      <c r="B22" t="s">
        <v>87</v>
      </c>
      <c r="C22" s="10">
        <v>6</v>
      </c>
      <c r="D22" t="s">
        <v>8</v>
      </c>
      <c r="F22" s="10">
        <f>Table2[[#This Row],[Price]]*Table2[[#This Row],[Amount Desired]]</f>
        <v>0</v>
      </c>
      <c r="H22" t="s">
        <v>30</v>
      </c>
      <c r="I22" s="4" t="s">
        <v>115</v>
      </c>
      <c r="J22" s="2">
        <v>35</v>
      </c>
      <c r="K22">
        <v>1</v>
      </c>
      <c r="L22" s="12"/>
      <c r="M22" s="10">
        <f>Table24[[#This Row],[Price]]*Table24[[#This Row],[Amount Desired]]</f>
        <v>0</v>
      </c>
    </row>
    <row r="23" spans="1:13">
      <c r="A23" t="s">
        <v>68</v>
      </c>
      <c r="B23" t="s">
        <v>88</v>
      </c>
      <c r="C23" s="10">
        <v>3.5</v>
      </c>
      <c r="D23" t="s">
        <v>8</v>
      </c>
      <c r="F23" s="10">
        <f>Table2[[#This Row],[Price]]*Table2[[#This Row],[Amount Desired]]</f>
        <v>0</v>
      </c>
      <c r="H23" t="s">
        <v>27</v>
      </c>
      <c r="I23" s="4" t="s">
        <v>115</v>
      </c>
      <c r="J23" s="2">
        <v>30</v>
      </c>
      <c r="K23">
        <v>1</v>
      </c>
      <c r="L23" s="12"/>
      <c r="M23" s="10">
        <f>Table24[[#This Row],[Price]]*Table24[[#This Row],[Amount Desired]]</f>
        <v>0</v>
      </c>
    </row>
    <row r="24" spans="1:13">
      <c r="A24" t="s">
        <v>56</v>
      </c>
      <c r="B24" t="s">
        <v>89</v>
      </c>
      <c r="C24" s="10">
        <v>10</v>
      </c>
      <c r="D24" t="s">
        <v>57</v>
      </c>
      <c r="F24" s="10">
        <f>Table2[[#This Row],[Price]]*Table2[[#This Row],[Amount Desired]]</f>
        <v>0</v>
      </c>
      <c r="H24" t="s">
        <v>31</v>
      </c>
      <c r="I24" s="4" t="s">
        <v>115</v>
      </c>
      <c r="J24" s="2">
        <v>39</v>
      </c>
      <c r="K24">
        <v>1</v>
      </c>
      <c r="L24" s="12"/>
      <c r="M24" s="10">
        <f>Table24[[#This Row],[Price]]*Table24[[#This Row],[Amount Desired]]</f>
        <v>0</v>
      </c>
    </row>
    <row r="25" spans="1:13">
      <c r="A25" t="s">
        <v>56</v>
      </c>
      <c r="B25" t="s">
        <v>89</v>
      </c>
      <c r="C25" s="10">
        <v>30</v>
      </c>
      <c r="D25" t="s">
        <v>8</v>
      </c>
      <c r="F25" s="10">
        <f>Table2[[#This Row],[Price]]*Table2[[#This Row],[Amount Desired]]</f>
        <v>0</v>
      </c>
      <c r="H25" t="s">
        <v>32</v>
      </c>
      <c r="I25" s="4" t="s">
        <v>115</v>
      </c>
      <c r="J25" s="2">
        <v>43</v>
      </c>
      <c r="K25">
        <v>1</v>
      </c>
      <c r="L25" s="12"/>
      <c r="M25" s="10">
        <f>Table24[[#This Row],[Price]]*Table24[[#This Row],[Amount Desired]]</f>
        <v>0</v>
      </c>
    </row>
    <row r="26" spans="1:13">
      <c r="A26" s="1" t="s">
        <v>62</v>
      </c>
      <c r="B26" t="s">
        <v>90</v>
      </c>
      <c r="C26" s="10">
        <v>4</v>
      </c>
      <c r="D26" t="s">
        <v>8</v>
      </c>
      <c r="F26" s="10">
        <f>Table2[[#This Row],[Price]]*Table2[[#This Row],[Amount Desired]]</f>
        <v>0</v>
      </c>
      <c r="H26" t="s">
        <v>41</v>
      </c>
      <c r="I26" s="4" t="s">
        <v>115</v>
      </c>
      <c r="J26" s="2">
        <v>110</v>
      </c>
      <c r="K26">
        <v>1</v>
      </c>
      <c r="L26" s="12"/>
      <c r="M26" s="10">
        <f>Table24[[#This Row],[Price]]*Table24[[#This Row],[Amount Desired]]</f>
        <v>0</v>
      </c>
    </row>
    <row r="27" spans="1:13">
      <c r="A27" t="s">
        <v>70</v>
      </c>
      <c r="B27" s="1" t="s">
        <v>91</v>
      </c>
      <c r="C27" s="17">
        <v>4</v>
      </c>
      <c r="D27" s="1" t="s">
        <v>8</v>
      </c>
      <c r="E27" s="1"/>
      <c r="F27" s="10">
        <f>Table2[[#This Row],[Price]]*Table2[[#This Row],[Amount Desired]]</f>
        <v>0</v>
      </c>
      <c r="H27" t="s">
        <v>38</v>
      </c>
      <c r="I27" s="4" t="s">
        <v>115</v>
      </c>
      <c r="J27" s="2">
        <v>15</v>
      </c>
      <c r="K27">
        <v>1</v>
      </c>
      <c r="L27" s="12"/>
      <c r="M27" s="10">
        <f>Table24[[#This Row],[Price]]*Table24[[#This Row],[Amount Desired]]</f>
        <v>0</v>
      </c>
    </row>
    <row r="28" spans="1:13">
      <c r="A28" s="1" t="s">
        <v>76</v>
      </c>
      <c r="B28" t="s">
        <v>92</v>
      </c>
      <c r="C28" s="10">
        <v>20</v>
      </c>
      <c r="D28" t="s">
        <v>8</v>
      </c>
      <c r="F28" s="10">
        <f>Table2[[#This Row],[Price]]*Table2[[#This Row],[Amount Desired]]</f>
        <v>0</v>
      </c>
      <c r="H28" t="s">
        <v>39</v>
      </c>
      <c r="I28" s="4" t="s">
        <v>115</v>
      </c>
      <c r="J28" s="2">
        <v>19</v>
      </c>
      <c r="K28">
        <v>1</v>
      </c>
      <c r="L28" s="12"/>
      <c r="M28" s="10">
        <f>Table24[[#This Row],[Price]]*Table24[[#This Row],[Amount Desired]]</f>
        <v>0</v>
      </c>
    </row>
    <row r="29" spans="1:13">
      <c r="A29" s="1" t="s">
        <v>76</v>
      </c>
      <c r="B29" s="1" t="s">
        <v>93</v>
      </c>
      <c r="C29" s="17">
        <v>18</v>
      </c>
      <c r="D29" s="1" t="s">
        <v>8</v>
      </c>
      <c r="E29" s="1"/>
      <c r="F29" s="17">
        <f>Table2[[#This Row],[Price]]*Table2[[#This Row],[Amount Desired]]</f>
        <v>0</v>
      </c>
      <c r="H29" t="s">
        <v>36</v>
      </c>
      <c r="I29" s="4" t="s">
        <v>115</v>
      </c>
      <c r="J29" s="2">
        <v>16</v>
      </c>
      <c r="K29">
        <v>1</v>
      </c>
      <c r="L29" s="12"/>
      <c r="M29" s="10">
        <f>Table24[[#This Row],[Price]]*Table24[[#This Row],[Amount Desired]]</f>
        <v>0</v>
      </c>
    </row>
    <row r="30" spans="1:13">
      <c r="A30" t="s">
        <v>65</v>
      </c>
      <c r="B30" s="1" t="s">
        <v>94</v>
      </c>
      <c r="C30" s="17">
        <v>5</v>
      </c>
      <c r="D30" s="1" t="s">
        <v>8</v>
      </c>
      <c r="E30" s="1"/>
      <c r="F30" s="17">
        <f>Table2[[#This Row],[Price]]*Table2[[#This Row],[Amount Desired]]</f>
        <v>0</v>
      </c>
      <c r="H30" t="s">
        <v>37</v>
      </c>
      <c r="I30" s="4" t="s">
        <v>115</v>
      </c>
      <c r="J30" s="2">
        <v>18</v>
      </c>
      <c r="K30">
        <v>1</v>
      </c>
      <c r="L30" s="12"/>
      <c r="M30" s="10">
        <f>Table24[[#This Row],[Price]]*Table24[[#This Row],[Amount Desired]]</f>
        <v>0</v>
      </c>
    </row>
    <row r="31" spans="1:13">
      <c r="A31" s="1" t="s">
        <v>77</v>
      </c>
      <c r="B31" t="s">
        <v>95</v>
      </c>
      <c r="C31" s="10">
        <v>4</v>
      </c>
      <c r="D31" t="s">
        <v>8</v>
      </c>
      <c r="F31" s="10">
        <f>Table2[[#This Row],[Price]]*Table2[[#This Row],[Amount Desired]]</f>
        <v>0</v>
      </c>
      <c r="H31" t="s">
        <v>43</v>
      </c>
      <c r="I31" s="4" t="s">
        <v>115</v>
      </c>
      <c r="J31" s="2">
        <v>19</v>
      </c>
      <c r="K31">
        <v>1</v>
      </c>
      <c r="L31" s="12"/>
      <c r="M31" s="10">
        <f>Table24[[#This Row],[Price]]*Table24[[#This Row],[Amount Desired]]</f>
        <v>0</v>
      </c>
    </row>
    <row r="32" spans="1:13">
      <c r="A32" t="s">
        <v>77</v>
      </c>
      <c r="B32" s="1" t="s">
        <v>95</v>
      </c>
      <c r="C32" s="17">
        <v>35</v>
      </c>
      <c r="D32" s="1" t="s">
        <v>9</v>
      </c>
      <c r="E32" s="1"/>
      <c r="F32" s="17">
        <f>Table2[[#This Row],[Price]]*Table2[[#This Row],[Amount Desired]]</f>
        <v>0</v>
      </c>
      <c r="H32" t="s">
        <v>45</v>
      </c>
      <c r="I32" s="4" t="s">
        <v>115</v>
      </c>
      <c r="J32" s="2">
        <v>45</v>
      </c>
      <c r="K32">
        <v>1</v>
      </c>
      <c r="L32" s="12"/>
      <c r="M32" s="10">
        <f>Table24[[#This Row],[Price]]*Table24[[#This Row],[Amount Desired]]</f>
        <v>0</v>
      </c>
    </row>
    <row r="33" spans="1:13">
      <c r="A33" t="s">
        <v>77</v>
      </c>
      <c r="B33" t="s">
        <v>95</v>
      </c>
      <c r="C33" s="10">
        <v>125</v>
      </c>
      <c r="D33" t="s">
        <v>13</v>
      </c>
      <c r="F33" s="10">
        <f>Table2[[#This Row],[Price]]*Table2[[#This Row],[Amount Desired]]</f>
        <v>0</v>
      </c>
      <c r="H33" t="s">
        <v>46</v>
      </c>
      <c r="I33" t="s">
        <v>116</v>
      </c>
      <c r="J33" s="2">
        <v>175</v>
      </c>
      <c r="K33">
        <v>1</v>
      </c>
      <c r="L33" s="12"/>
      <c r="M33" s="10">
        <f>Table24[[#This Row],[Price]]*Table24[[#This Row],[Amount Desired]]</f>
        <v>0</v>
      </c>
    </row>
    <row r="34" spans="1:13">
      <c r="A34" t="s">
        <v>12</v>
      </c>
      <c r="B34" t="s">
        <v>96</v>
      </c>
      <c r="C34" s="10">
        <v>3</v>
      </c>
      <c r="D34" t="s">
        <v>8</v>
      </c>
      <c r="F34" s="10">
        <f>Table2[[#This Row],[Price]]*Table2[[#This Row],[Amount Desired]]</f>
        <v>0</v>
      </c>
      <c r="H34" t="s">
        <v>47</v>
      </c>
      <c r="I34" t="s">
        <v>116</v>
      </c>
      <c r="J34" s="2">
        <v>200</v>
      </c>
      <c r="K34">
        <v>1</v>
      </c>
      <c r="L34" s="12"/>
      <c r="M34" s="10">
        <f>Table24[[#This Row],[Price]]*Table24[[#This Row],[Amount Desired]]</f>
        <v>0</v>
      </c>
    </row>
    <row r="35" spans="1:13">
      <c r="A35" t="s">
        <v>12</v>
      </c>
      <c r="B35" t="s">
        <v>96</v>
      </c>
      <c r="C35" s="10">
        <v>13</v>
      </c>
      <c r="D35" t="s">
        <v>11</v>
      </c>
      <c r="F35" s="10">
        <f>Table2[[#This Row],[Price]]*Table2[[#This Row],[Amount Desired]]</f>
        <v>0</v>
      </c>
      <c r="H35" t="s">
        <v>48</v>
      </c>
      <c r="I35" s="4" t="s">
        <v>116</v>
      </c>
      <c r="J35" s="2">
        <v>240</v>
      </c>
      <c r="K35">
        <v>1</v>
      </c>
      <c r="L35" s="12"/>
      <c r="M35" s="10">
        <f>Table24[[#This Row],[Price]]*Table24[[#This Row],[Amount Desired]]</f>
        <v>0</v>
      </c>
    </row>
    <row r="36" spans="1:13">
      <c r="A36" t="s">
        <v>12</v>
      </c>
      <c r="B36" t="s">
        <v>96</v>
      </c>
      <c r="C36" s="10">
        <v>25</v>
      </c>
      <c r="D36" t="s">
        <v>9</v>
      </c>
      <c r="F36" s="10">
        <f>Table2[[#This Row],[Price]]*Table2[[#This Row],[Amount Desired]]</f>
        <v>0</v>
      </c>
      <c r="H36" s="1"/>
      <c r="I36" s="8"/>
      <c r="J36" s="3"/>
      <c r="K36" s="1"/>
      <c r="L36" s="3" t="s">
        <v>50</v>
      </c>
      <c r="M36" s="10">
        <f>SUM(M10:M35)</f>
        <v>0</v>
      </c>
    </row>
    <row r="37" spans="1:13">
      <c r="A37" t="s">
        <v>12</v>
      </c>
      <c r="B37" t="s">
        <v>96</v>
      </c>
      <c r="C37" s="10">
        <v>60</v>
      </c>
      <c r="D37" t="s">
        <v>16</v>
      </c>
      <c r="F37" s="10">
        <f>Table2[[#This Row],[Price]]*Table2[[#This Row],[Amount Desired]]</f>
        <v>0</v>
      </c>
      <c r="H37" s="4"/>
      <c r="I37" s="2"/>
    </row>
    <row r="38" spans="1:13">
      <c r="A38" t="s">
        <v>12</v>
      </c>
      <c r="B38" t="s">
        <v>96</v>
      </c>
      <c r="C38" s="10">
        <v>105</v>
      </c>
      <c r="D38" t="s">
        <v>13</v>
      </c>
      <c r="F38" s="10">
        <f>Table2[[#This Row],[Price]]*Table2[[#This Row],[Amount Desired]]</f>
        <v>0</v>
      </c>
      <c r="I38" s="2"/>
    </row>
    <row r="39" spans="1:13">
      <c r="A39" s="1" t="s">
        <v>75</v>
      </c>
      <c r="B39" t="s">
        <v>92</v>
      </c>
      <c r="C39" s="10">
        <v>20</v>
      </c>
      <c r="D39" t="s">
        <v>8</v>
      </c>
      <c r="F39" s="10">
        <f>Table2[[#This Row],[Price]]*Table2[[#This Row],[Amount Desired]]</f>
        <v>0</v>
      </c>
      <c r="I39" s="2"/>
    </row>
    <row r="40" spans="1:13" ht="25">
      <c r="A40" t="s">
        <v>69</v>
      </c>
      <c r="B40" s="1" t="s">
        <v>97</v>
      </c>
      <c r="C40" s="17">
        <v>2.5</v>
      </c>
      <c r="D40" s="1" t="s">
        <v>8</v>
      </c>
      <c r="E40" s="1"/>
      <c r="F40" s="17">
        <f>Table2[[#This Row],[Price]]*Table2[[#This Row],[Amount Desired]]</f>
        <v>0</v>
      </c>
      <c r="I40" s="20" t="s">
        <v>111</v>
      </c>
    </row>
    <row r="41" spans="1:13">
      <c r="A41" s="1" t="s">
        <v>78</v>
      </c>
      <c r="B41" t="s">
        <v>98</v>
      </c>
      <c r="C41" s="10">
        <v>4</v>
      </c>
      <c r="D41" t="s">
        <v>8</v>
      </c>
      <c r="F41" s="10">
        <f>Table2[[#This Row],[Price]]*Table2[[#This Row],[Amount Desired]]</f>
        <v>0</v>
      </c>
      <c r="H41" t="s">
        <v>2</v>
      </c>
      <c r="I41" s="21" t="s">
        <v>113</v>
      </c>
      <c r="J41" t="s">
        <v>4</v>
      </c>
      <c r="K41" t="s">
        <v>5</v>
      </c>
      <c r="L41" t="s">
        <v>6</v>
      </c>
      <c r="M41" t="s">
        <v>49</v>
      </c>
    </row>
    <row r="42" spans="1:13">
      <c r="A42" t="s">
        <v>78</v>
      </c>
      <c r="B42" s="1" t="s">
        <v>98</v>
      </c>
      <c r="C42" s="17">
        <v>35</v>
      </c>
      <c r="D42" s="1" t="s">
        <v>9</v>
      </c>
      <c r="E42" s="1"/>
      <c r="F42" s="17">
        <f>Table2[[#This Row],[Price]]*Table2[[#This Row],[Amount Desired]]</f>
        <v>0</v>
      </c>
      <c r="H42" s="1" t="s">
        <v>114</v>
      </c>
      <c r="I42" s="4" t="s">
        <v>115</v>
      </c>
      <c r="J42" s="10">
        <v>4</v>
      </c>
      <c r="K42">
        <v>100</v>
      </c>
      <c r="M42" s="10">
        <f>Table4[[#This Row],[Price]]*Table4[[#This Row],[Amount Desired]]</f>
        <v>0</v>
      </c>
    </row>
    <row r="43" spans="1:13">
      <c r="A43" t="s">
        <v>78</v>
      </c>
      <c r="B43" t="s">
        <v>98</v>
      </c>
      <c r="C43" s="10">
        <v>125</v>
      </c>
      <c r="D43" t="s">
        <v>13</v>
      </c>
      <c r="F43" s="10">
        <f>Table2[[#This Row],[Price]]*Table2[[#This Row],[Amount Desired]]</f>
        <v>0</v>
      </c>
      <c r="H43" t="s">
        <v>114</v>
      </c>
      <c r="I43" s="4" t="s">
        <v>115</v>
      </c>
      <c r="J43" s="10">
        <v>35</v>
      </c>
      <c r="K43" s="22">
        <v>1000</v>
      </c>
      <c r="M43" s="10">
        <f>Table4[[#This Row],[Price]]*Table4[[#This Row],[Amount Desired]]</f>
        <v>0</v>
      </c>
    </row>
    <row r="44" spans="1:13">
      <c r="A44" t="s">
        <v>71</v>
      </c>
      <c r="B44" t="s">
        <v>99</v>
      </c>
      <c r="C44" s="10">
        <v>2.5</v>
      </c>
      <c r="D44" t="s">
        <v>8</v>
      </c>
      <c r="F44" s="10">
        <f>Table2[[#This Row],[Price]]*Table2[[#This Row],[Amount Desired]]</f>
        <v>0</v>
      </c>
      <c r="H44" t="s">
        <v>114</v>
      </c>
      <c r="I44" s="4" t="s">
        <v>115</v>
      </c>
      <c r="J44" s="10">
        <v>160</v>
      </c>
      <c r="K44" s="22">
        <v>5000</v>
      </c>
      <c r="M44" s="10">
        <f>Table4[[#This Row],[Price]]*Table4[[#This Row],[Amount Desired]]</f>
        <v>0</v>
      </c>
    </row>
    <row r="45" spans="1:13">
      <c r="A45" t="s">
        <v>61</v>
      </c>
      <c r="B45" t="s">
        <v>100</v>
      </c>
      <c r="C45" s="10">
        <v>7</v>
      </c>
      <c r="D45" t="s">
        <v>8</v>
      </c>
      <c r="F45" s="10">
        <f>Table2[[#This Row],[Price]]*Table2[[#This Row],[Amount Desired]]</f>
        <v>0</v>
      </c>
      <c r="H45" t="s">
        <v>118</v>
      </c>
      <c r="I45" s="4" t="s">
        <v>115</v>
      </c>
      <c r="J45" s="10">
        <v>4.5</v>
      </c>
      <c r="K45">
        <v>20</v>
      </c>
      <c r="M45" s="10">
        <f>Table4[[#This Row],[Price]]*Table4[[#This Row],[Amount Desired]]</f>
        <v>0</v>
      </c>
    </row>
    <row r="46" spans="1:13">
      <c r="A46" t="s">
        <v>64</v>
      </c>
      <c r="B46" t="s">
        <v>101</v>
      </c>
      <c r="C46" s="10">
        <v>6</v>
      </c>
      <c r="D46" t="s">
        <v>8</v>
      </c>
      <c r="F46" s="10">
        <f>Table2[[#This Row],[Price]]*Table2[[#This Row],[Amount Desired]]</f>
        <v>0</v>
      </c>
      <c r="H46" t="s">
        <v>117</v>
      </c>
      <c r="I46" s="4" t="s">
        <v>115</v>
      </c>
      <c r="J46" s="10">
        <v>15</v>
      </c>
      <c r="K46">
        <v>10</v>
      </c>
      <c r="M46" s="10">
        <f>Table4[[#This Row],[Price]]*Table4[[#This Row],[Amount Desired]]</f>
        <v>0</v>
      </c>
    </row>
    <row r="47" spans="1:13">
      <c r="A47" s="1" t="s">
        <v>64</v>
      </c>
      <c r="B47" t="s">
        <v>102</v>
      </c>
      <c r="C47" s="10">
        <v>3.5</v>
      </c>
      <c r="D47" t="s">
        <v>8</v>
      </c>
      <c r="F47" s="10">
        <f>Table2[[#This Row],[Price]]*Table2[[#This Row],[Amount Desired]]</f>
        <v>0</v>
      </c>
      <c r="H47" t="s">
        <v>119</v>
      </c>
      <c r="I47" s="4" t="s">
        <v>115</v>
      </c>
      <c r="J47" s="10">
        <v>5</v>
      </c>
      <c r="K47">
        <v>50</v>
      </c>
      <c r="M47" s="10">
        <f>Table4[[#This Row],[Price]]*Table4[[#This Row],[Amount Desired]]</f>
        <v>0</v>
      </c>
    </row>
    <row r="48" spans="1:13">
      <c r="A48" t="s">
        <v>14</v>
      </c>
      <c r="B48" s="1" t="s">
        <v>52</v>
      </c>
      <c r="C48" s="17">
        <v>3</v>
      </c>
      <c r="D48" s="1" t="s">
        <v>8</v>
      </c>
      <c r="E48" s="1"/>
      <c r="F48" s="17">
        <f>Table2[[#This Row],[Price]]*Table2[[#This Row],[Amount Desired]]</f>
        <v>0</v>
      </c>
      <c r="H48" t="s">
        <v>120</v>
      </c>
      <c r="I48" s="4" t="s">
        <v>115</v>
      </c>
      <c r="J48" s="10">
        <v>3</v>
      </c>
      <c r="K48">
        <v>20</v>
      </c>
      <c r="M48" s="10">
        <f>Table4[[#This Row],[Price]]*Table4[[#This Row],[Amount Desired]]</f>
        <v>0</v>
      </c>
    </row>
    <row r="49" spans="1:13">
      <c r="A49" t="s">
        <v>74</v>
      </c>
      <c r="B49" t="s">
        <v>103</v>
      </c>
      <c r="C49" s="10">
        <v>5</v>
      </c>
      <c r="D49" t="s">
        <v>8</v>
      </c>
      <c r="F49" s="10">
        <f>Table2[[#This Row],[Price]]*Table2[[#This Row],[Amount Desired]]</f>
        <v>0</v>
      </c>
      <c r="H49" t="s">
        <v>121</v>
      </c>
      <c r="I49" s="4" t="s">
        <v>115</v>
      </c>
      <c r="J49" s="10">
        <v>3</v>
      </c>
      <c r="K49">
        <v>10</v>
      </c>
      <c r="M49" s="10">
        <f>Table4[[#This Row],[Price]]*Table4[[#This Row],[Amount Desired]]</f>
        <v>0</v>
      </c>
    </row>
    <row r="50" spans="1:13">
      <c r="A50" t="s">
        <v>74</v>
      </c>
      <c r="B50" t="s">
        <v>79</v>
      </c>
      <c r="C50" s="10">
        <v>6</v>
      </c>
      <c r="D50" t="s">
        <v>8</v>
      </c>
      <c r="F50" s="10">
        <f>Table2[[#This Row],[Price]]*Table2[[#This Row],[Amount Desired]]</f>
        <v>0</v>
      </c>
      <c r="H50" t="s">
        <v>122</v>
      </c>
      <c r="I50" s="4" t="s">
        <v>115</v>
      </c>
      <c r="J50" s="10">
        <v>55</v>
      </c>
      <c r="K50">
        <v>1</v>
      </c>
      <c r="M50" s="10">
        <f>Table4[[#This Row],[Price]]*Table4[[#This Row],[Amount Desired]]</f>
        <v>0</v>
      </c>
    </row>
    <row r="51" spans="1:13">
      <c r="A51" t="s">
        <v>15</v>
      </c>
      <c r="B51" t="s">
        <v>104</v>
      </c>
      <c r="C51" s="10">
        <v>3</v>
      </c>
      <c r="D51" t="s">
        <v>8</v>
      </c>
      <c r="F51" s="10">
        <f>Table2[[#This Row],[Price]]*Table2[[#This Row],[Amount Desired]]</f>
        <v>0</v>
      </c>
      <c r="H51" s="1" t="s">
        <v>126</v>
      </c>
      <c r="I51" s="4" t="s">
        <v>115</v>
      </c>
      <c r="J51" s="10">
        <v>40</v>
      </c>
      <c r="K51">
        <v>1</v>
      </c>
      <c r="M51" s="10">
        <f>Table4[[#This Row],[Price]]*Table4[[#This Row],[Amount Desired]]</f>
        <v>0</v>
      </c>
    </row>
    <row r="52" spans="1:13">
      <c r="A52" s="1" t="s">
        <v>15</v>
      </c>
      <c r="B52" t="s">
        <v>104</v>
      </c>
      <c r="C52" s="10">
        <v>13</v>
      </c>
      <c r="D52" t="s">
        <v>11</v>
      </c>
      <c r="F52" s="10">
        <f>Table2[[#This Row],[Price]]*Table2[[#This Row],[Amount Desired]]</f>
        <v>0</v>
      </c>
      <c r="H52" t="s">
        <v>127</v>
      </c>
      <c r="I52" t="s">
        <v>128</v>
      </c>
      <c r="J52" s="10">
        <v>1385</v>
      </c>
      <c r="K52">
        <v>50</v>
      </c>
      <c r="M52" s="10">
        <f>Table4[[#This Row],[Price]]*Table4[[#This Row],[Amount Desired]]</f>
        <v>0</v>
      </c>
    </row>
    <row r="53" spans="1:13">
      <c r="A53" t="s">
        <v>15</v>
      </c>
      <c r="B53" s="1" t="s">
        <v>104</v>
      </c>
      <c r="C53" s="17">
        <v>25</v>
      </c>
      <c r="D53" s="1" t="s">
        <v>9</v>
      </c>
      <c r="E53" s="1"/>
      <c r="F53" s="17">
        <f>Table2[[#This Row],[Price]]*Table2[[#This Row],[Amount Desired]]</f>
        <v>0</v>
      </c>
      <c r="H53" s="1" t="s">
        <v>123</v>
      </c>
      <c r="I53" s="4" t="s">
        <v>115</v>
      </c>
      <c r="J53" s="17">
        <v>50</v>
      </c>
      <c r="K53" s="1">
        <v>1</v>
      </c>
      <c r="L53" s="1"/>
      <c r="M53" s="10">
        <f>Table4[[#This Row],[Price]]*Table4[[#This Row],[Amount Desired]]</f>
        <v>0</v>
      </c>
    </row>
    <row r="54" spans="1:13">
      <c r="A54" t="s">
        <v>15</v>
      </c>
      <c r="B54" t="s">
        <v>104</v>
      </c>
      <c r="C54" s="10">
        <v>60</v>
      </c>
      <c r="D54" t="s">
        <v>16</v>
      </c>
      <c r="F54" s="10">
        <f>Table2[[#This Row],[Price]]*Table2[[#This Row],[Amount Desired]]</f>
        <v>0</v>
      </c>
      <c r="H54" s="1" t="s">
        <v>124</v>
      </c>
      <c r="I54" t="s">
        <v>128</v>
      </c>
      <c r="J54" s="17">
        <v>1120</v>
      </c>
      <c r="K54" s="1">
        <v>30</v>
      </c>
      <c r="L54" s="1"/>
      <c r="M54" s="10">
        <f>Table4[[#This Row],[Price]]*Table4[[#This Row],[Amount Desired]]</f>
        <v>0</v>
      </c>
    </row>
    <row r="55" spans="1:13">
      <c r="A55" s="1" t="s">
        <v>15</v>
      </c>
      <c r="B55" t="s">
        <v>104</v>
      </c>
      <c r="C55" s="10">
        <v>105</v>
      </c>
      <c r="D55" t="s">
        <v>13</v>
      </c>
      <c r="F55" s="10">
        <f>Table2[[#This Row],[Price]]*Table2[[#This Row],[Amount Desired]]</f>
        <v>0</v>
      </c>
      <c r="H55" s="1"/>
      <c r="I55" s="1"/>
      <c r="J55" s="17"/>
      <c r="K55" s="1"/>
      <c r="L55" s="1" t="s">
        <v>50</v>
      </c>
      <c r="M55" s="17">
        <f>SUM(M42+M43+M44+M46+M45+M47+M48+M49+M50+M51+M52+M53+M54)</f>
        <v>0</v>
      </c>
    </row>
    <row r="56" spans="1:13">
      <c r="A56" t="s">
        <v>60</v>
      </c>
      <c r="B56" s="1" t="s">
        <v>105</v>
      </c>
      <c r="C56" s="17">
        <v>6</v>
      </c>
      <c r="D56" s="1" t="s">
        <v>8</v>
      </c>
      <c r="E56" s="1"/>
      <c r="F56" s="17">
        <f>Table2[[#This Row],[Price]]*Table2[[#This Row],[Amount Desired]]</f>
        <v>0</v>
      </c>
    </row>
    <row r="57" spans="1:13">
      <c r="A57" s="14" t="s">
        <v>58</v>
      </c>
      <c r="B57" t="s">
        <v>107</v>
      </c>
      <c r="C57" s="10">
        <v>4</v>
      </c>
      <c r="D57" t="s">
        <v>8</v>
      </c>
      <c r="F57" s="10">
        <f>Table2[[#This Row],[Price]]*Table2[[#This Row],[Amount Desired]]</f>
        <v>0</v>
      </c>
      <c r="H57" t="s">
        <v>125</v>
      </c>
    </row>
    <row r="58" spans="1:13">
      <c r="A58" t="s">
        <v>58</v>
      </c>
      <c r="B58" s="14" t="s">
        <v>106</v>
      </c>
      <c r="C58" s="18">
        <v>15</v>
      </c>
      <c r="D58" s="14" t="s">
        <v>11</v>
      </c>
      <c r="E58" s="14"/>
      <c r="F58" s="18">
        <f>Table2[[#This Row],[Price]]*Table2[[#This Row],[Amount Desired]]</f>
        <v>0</v>
      </c>
      <c r="H58" s="17">
        <f>SUM(F60+M55+M36)</f>
        <v>0</v>
      </c>
    </row>
    <row r="59" spans="1:13">
      <c r="A59" t="s">
        <v>63</v>
      </c>
      <c r="B59" t="s">
        <v>108</v>
      </c>
      <c r="C59" s="10">
        <v>11</v>
      </c>
      <c r="D59" t="s">
        <v>8</v>
      </c>
      <c r="F59" s="10">
        <f>Table2[[#This Row],[Price]]*Table2[[#This Row],[Amount Desired]]</f>
        <v>0</v>
      </c>
      <c r="H59" s="1"/>
    </row>
    <row r="60" spans="1:13">
      <c r="A60" s="1"/>
      <c r="B60" s="1"/>
      <c r="C60" s="17"/>
      <c r="D60" s="1"/>
      <c r="E60" s="1" t="s">
        <v>112</v>
      </c>
      <c r="F60" s="17">
        <f>SUM(F10:F59)</f>
        <v>0</v>
      </c>
      <c r="G60" s="1"/>
      <c r="H60" s="1"/>
      <c r="I60" s="1"/>
      <c r="J60" s="1"/>
      <c r="K60" s="1"/>
    </row>
  </sheetData>
  <phoneticPr fontId="6" type="noConversion"/>
  <hyperlinks>
    <hyperlink ref="B6" r:id="rId1"/>
    <hyperlink ref="I53" r:id="rId2"/>
    <hyperlink ref="I51" r:id="rId3"/>
    <hyperlink ref="I50" r:id="rId4"/>
    <hyperlink ref="I49" r:id="rId5"/>
    <hyperlink ref="I48" r:id="rId6"/>
    <hyperlink ref="I47" r:id="rId7"/>
    <hyperlink ref="I46" r:id="rId8"/>
    <hyperlink ref="I45" r:id="rId9"/>
    <hyperlink ref="I44" r:id="rId10"/>
    <hyperlink ref="I43" r:id="rId11"/>
    <hyperlink ref="I42" r:id="rId12"/>
    <hyperlink ref="I32" r:id="rId13"/>
    <hyperlink ref="I31" r:id="rId14"/>
    <hyperlink ref="I30" r:id="rId15"/>
    <hyperlink ref="I29" r:id="rId16"/>
    <hyperlink ref="I28" r:id="rId17"/>
    <hyperlink ref="I27" r:id="rId18"/>
    <hyperlink ref="I26" r:id="rId19"/>
    <hyperlink ref="I24" r:id="rId20"/>
    <hyperlink ref="I25" r:id="rId21"/>
    <hyperlink ref="I23" r:id="rId22"/>
    <hyperlink ref="I22" r:id="rId23"/>
    <hyperlink ref="I21" r:id="rId24"/>
    <hyperlink ref="I20" r:id="rId25"/>
    <hyperlink ref="I19" r:id="rId26"/>
    <hyperlink ref="I18" r:id="rId27"/>
    <hyperlink ref="I17" r:id="rId28"/>
    <hyperlink ref="I16" r:id="rId29"/>
    <hyperlink ref="I15" r:id="rId30"/>
    <hyperlink ref="I14" r:id="rId31"/>
    <hyperlink ref="I13" r:id="rId32"/>
    <hyperlink ref="I12" r:id="rId33"/>
    <hyperlink ref="I11" r:id="rId34"/>
    <hyperlink ref="I10" r:id="rId35"/>
  </hyperlinks>
  <pageMargins left="0.75" right="0.75" top="1" bottom="1" header="0.5" footer="0.5"/>
  <pageSetup orientation="landscape" horizontalDpi="4294967292" verticalDpi="4294967292"/>
  <tableParts count="4">
    <tablePart r:id="rId36"/>
    <tablePart r:id="rId37"/>
    <tablePart r:id="rId38"/>
    <tablePart r:id="rId39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Barrera</dc:creator>
  <cp:lastModifiedBy>Rick Barrera</cp:lastModifiedBy>
  <cp:lastPrinted>2014-01-31T02:13:33Z</cp:lastPrinted>
  <dcterms:created xsi:type="dcterms:W3CDTF">2013-01-19T15:49:20Z</dcterms:created>
  <dcterms:modified xsi:type="dcterms:W3CDTF">2014-01-31T02:58:32Z</dcterms:modified>
</cp:coreProperties>
</file>